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# GLOBAL\Documents\# MY PUBLICATIONS\# My articles\PRINT_2\#2 Dielectric Constant Ԑr Calc\Download\"/>
    </mc:Choice>
  </mc:AlternateContent>
  <bookViews>
    <workbookView xWindow="108" yWindow="24" windowWidth="24900" windowHeight="11352"/>
  </bookViews>
  <sheets>
    <sheet name="Ԑ eff calulator" sheetId="1" r:id="rId1"/>
  </sheets>
  <calcPr calcId="171027"/>
</workbook>
</file>

<file path=xl/calcChain.xml><?xml version="1.0" encoding="utf-8"?>
<calcChain xmlns="http://schemas.openxmlformats.org/spreadsheetml/2006/main">
  <c r="K39" i="1" l="1"/>
  <c r="C39" i="1"/>
  <c r="K38" i="1"/>
  <c r="C36" i="1"/>
  <c r="C33" i="1"/>
  <c r="K32" i="1"/>
  <c r="K34" i="1" s="1"/>
  <c r="C30" i="1"/>
</calcChain>
</file>

<file path=xl/sharedStrings.xml><?xml version="1.0" encoding="utf-8"?>
<sst xmlns="http://schemas.openxmlformats.org/spreadsheetml/2006/main" count="33" uniqueCount="24">
  <si>
    <t>Microstrip Transmission Line Ԑ eff calculator</t>
  </si>
  <si>
    <t>Microstrip PCB Measure line.  The real PCB Stack Up's dielectric constant Ԑ eff calulator</t>
  </si>
  <si>
    <r>
      <t xml:space="preserve">   Enter the  Dielectric</t>
    </r>
    <r>
      <rPr>
        <b/>
        <sz val="12"/>
        <rFont val="Calibri"/>
        <family val="2"/>
      </rPr>
      <t xml:space="preserve"> Constant</t>
    </r>
    <r>
      <rPr>
        <b/>
        <sz val="12"/>
        <color indexed="10"/>
        <rFont val="Calibri"/>
        <family val="2"/>
      </rPr>
      <t xml:space="preserve"> Ԑr </t>
    </r>
    <r>
      <rPr>
        <b/>
        <sz val="12"/>
        <rFont val="Calibri"/>
        <family val="2"/>
      </rPr>
      <t xml:space="preserve"> &gt;</t>
    </r>
  </si>
  <si>
    <t>Ԑr</t>
  </si>
  <si>
    <r>
      <t xml:space="preserve">   Enter the  </t>
    </r>
    <r>
      <rPr>
        <b/>
        <sz val="12"/>
        <rFont val="Calibri"/>
        <family val="2"/>
      </rPr>
      <t xml:space="preserve">Width of Microstrip Line </t>
    </r>
    <r>
      <rPr>
        <b/>
        <sz val="12"/>
        <color indexed="10"/>
        <rFont val="Calibri"/>
        <family val="2"/>
      </rPr>
      <t>W</t>
    </r>
    <r>
      <rPr>
        <b/>
        <sz val="12"/>
        <rFont val="Calibri"/>
        <family val="2"/>
      </rPr>
      <t xml:space="preserve">   &gt;</t>
    </r>
  </si>
  <si>
    <t>MILs</t>
  </si>
  <si>
    <r>
      <t xml:space="preserve">   Enter the  Thickness</t>
    </r>
    <r>
      <rPr>
        <b/>
        <sz val="12"/>
        <rFont val="Calibri"/>
        <family val="2"/>
      </rPr>
      <t xml:space="preserve"> of Dialectric</t>
    </r>
    <r>
      <rPr>
        <b/>
        <sz val="12"/>
        <color indexed="10"/>
        <rFont val="Calibri"/>
        <family val="2"/>
      </rPr>
      <t xml:space="preserve"> H</t>
    </r>
    <r>
      <rPr>
        <b/>
        <sz val="12"/>
        <rFont val="Calibri"/>
        <family val="2"/>
      </rPr>
      <t xml:space="preserve">  &gt;</t>
    </r>
  </si>
  <si>
    <r>
      <t xml:space="preserve">   Enter the </t>
    </r>
    <r>
      <rPr>
        <b/>
        <sz val="12"/>
        <color indexed="10"/>
        <rFont val="Calibri"/>
        <family val="2"/>
      </rPr>
      <t>Length</t>
    </r>
    <r>
      <rPr>
        <b/>
        <sz val="12"/>
        <rFont val="Calibri"/>
        <family val="2"/>
      </rPr>
      <t xml:space="preserve"> of PCB microstrip line (1/2 λ of wave length) </t>
    </r>
    <r>
      <rPr>
        <b/>
        <sz val="12"/>
        <color indexed="10"/>
        <rFont val="Calibri"/>
        <family val="2"/>
      </rPr>
      <t xml:space="preserve">L </t>
    </r>
    <r>
      <rPr>
        <b/>
        <sz val="12"/>
        <rFont val="Calibri"/>
        <family val="2"/>
      </rPr>
      <t xml:space="preserve"> &gt;</t>
    </r>
  </si>
  <si>
    <r>
      <t xml:space="preserve">   Enter the </t>
    </r>
    <r>
      <rPr>
        <b/>
        <sz val="12"/>
        <color indexed="10"/>
        <rFont val="Calibri"/>
        <family val="2"/>
      </rPr>
      <t xml:space="preserve">Frequency </t>
    </r>
    <r>
      <rPr>
        <b/>
        <sz val="12"/>
        <rFont val="Calibri"/>
        <family val="2"/>
      </rPr>
      <t xml:space="preserve">of first local Return Loss minimum </t>
    </r>
    <r>
      <rPr>
        <b/>
        <sz val="12"/>
        <color indexed="10"/>
        <rFont val="Calibri"/>
        <family val="2"/>
      </rPr>
      <t xml:space="preserve">F  </t>
    </r>
    <r>
      <rPr>
        <b/>
        <sz val="12"/>
        <rFont val="Calibri"/>
        <family val="2"/>
      </rPr>
      <t>&gt;</t>
    </r>
  </si>
  <si>
    <t>MHz</t>
  </si>
  <si>
    <t xml:space="preserve">   If  W/H =&gt; 1.0 (Old formula)</t>
  </si>
  <si>
    <t>mm</t>
  </si>
  <si>
    <t>Ԑeff</t>
  </si>
  <si>
    <t xml:space="preserve">   If  W/H  =&gt; 1.0 (New formula)</t>
  </si>
  <si>
    <t>MILs / mm calculator</t>
  </si>
  <si>
    <t xml:space="preserve">   If  W/H  &lt;= 1.0</t>
  </si>
  <si>
    <r>
      <t xml:space="preserve">Enter </t>
    </r>
    <r>
      <rPr>
        <b/>
        <sz val="12"/>
        <color indexed="10"/>
        <rFont val="Calibri"/>
        <family val="2"/>
      </rPr>
      <t>MILs</t>
    </r>
    <r>
      <rPr>
        <b/>
        <sz val="12"/>
        <color indexed="8"/>
        <rFont val="Calibri"/>
        <family val="2"/>
      </rPr>
      <t xml:space="preserve"> &gt;</t>
    </r>
  </si>
  <si>
    <r>
      <t xml:space="preserve">Enter </t>
    </r>
    <r>
      <rPr>
        <b/>
        <sz val="12"/>
        <color indexed="10"/>
        <rFont val="Calibri"/>
        <family val="2"/>
      </rPr>
      <t>mm</t>
    </r>
    <r>
      <rPr>
        <b/>
        <sz val="12"/>
        <color indexed="8"/>
        <rFont val="Calibri"/>
        <family val="2"/>
      </rPr>
      <t xml:space="preserve"> &gt;</t>
    </r>
  </si>
  <si>
    <t xml:space="preserve">                                     Produced by Alex Lapayev</t>
  </si>
  <si>
    <t xml:space="preserve">   W/H Ratio is:</t>
  </si>
  <si>
    <r>
      <t xml:space="preserve">   The  Dielectric</t>
    </r>
    <r>
      <rPr>
        <b/>
        <sz val="12"/>
        <rFont val="Calibri"/>
        <family val="2"/>
      </rPr>
      <t xml:space="preserve"> Constant Effective </t>
    </r>
    <r>
      <rPr>
        <b/>
        <sz val="12"/>
        <color indexed="10"/>
        <rFont val="Calibri"/>
        <family val="2"/>
      </rPr>
      <t xml:space="preserve">Ԑeff </t>
    </r>
    <r>
      <rPr>
        <b/>
        <sz val="12"/>
        <rFont val="Calibri"/>
        <family val="2"/>
      </rPr>
      <t xml:space="preserve"> is:</t>
    </r>
  </si>
  <si>
    <r>
      <t xml:space="preserve">   The  dielectric</t>
    </r>
    <r>
      <rPr>
        <b/>
        <sz val="12"/>
        <rFont val="Calibri"/>
        <family val="2"/>
      </rPr>
      <t xml:space="preserve"> constant effective </t>
    </r>
    <r>
      <rPr>
        <b/>
        <sz val="12"/>
        <color indexed="10"/>
        <rFont val="Calibri"/>
        <family val="2"/>
      </rPr>
      <t xml:space="preserve">Ԑeff </t>
    </r>
    <r>
      <rPr>
        <b/>
        <sz val="12"/>
        <rFont val="Calibri"/>
        <family val="2"/>
      </rPr>
      <t xml:space="preserve"> is:</t>
    </r>
  </si>
  <si>
    <r>
      <t xml:space="preserve">   The Length of PCB microstrip line (1/2 λ of wave length) </t>
    </r>
    <r>
      <rPr>
        <b/>
        <sz val="12"/>
        <color indexed="10"/>
        <rFont val="Calibri"/>
        <family val="2"/>
      </rPr>
      <t>L</t>
    </r>
    <r>
      <rPr>
        <b/>
        <sz val="12"/>
        <rFont val="Calibri"/>
        <family val="2"/>
      </rPr>
      <t xml:space="preserve"> mm  is:</t>
    </r>
  </si>
  <si>
    <r>
      <t xml:space="preserve">Relative Permittivity - Dielectric Constant </t>
    </r>
    <r>
      <rPr>
        <b/>
        <sz val="16"/>
        <color theme="0"/>
        <rFont val="Calibri"/>
        <family val="2"/>
        <scheme val="minor"/>
      </rPr>
      <t>Ԑ</t>
    </r>
    <r>
      <rPr>
        <b/>
        <sz val="14"/>
        <color theme="0"/>
        <rFont val="Calibri"/>
        <family val="2"/>
        <scheme val="minor"/>
      </rPr>
      <t xml:space="preserve">eff Calc                                                                     </t>
    </r>
    <r>
      <rPr>
        <b/>
        <sz val="14"/>
        <color theme="9" tint="0.39997558519241921"/>
        <rFont val="Calibri"/>
        <family val="2"/>
        <scheme val="minor"/>
      </rPr>
      <t>Note: dependence on the frequency does not calculate!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</si>
</sst>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4"/>
      <color theme="9" tint="0.39997558519241921"/>
      <name val="Calibri"/>
      <family val="2"/>
      <scheme val="minor"/>
    </font>
    <font>
      <b/>
      <sz val="14"/>
      <color theme="1" tint="4.9989318521683403E-2"/>
      <name val="Century Gothic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2"/>
      <color indexed="10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thick">
        <color theme="2" tint="-0.749961851863155"/>
      </left>
      <right/>
      <top style="thick">
        <color theme="2" tint="-0.749961851863155"/>
      </top>
      <bottom/>
      <diagonal/>
    </border>
    <border>
      <left/>
      <right/>
      <top style="thick">
        <color theme="2" tint="-0.749961851863155"/>
      </top>
      <bottom/>
      <diagonal/>
    </border>
    <border>
      <left/>
      <right style="thick">
        <color theme="2" tint="-0.749961851863155"/>
      </right>
      <top style="thick">
        <color theme="2" tint="-0.749961851863155"/>
      </top>
      <bottom/>
      <diagonal/>
    </border>
    <border>
      <left style="thick">
        <color theme="2" tint="-0.749961851863155"/>
      </left>
      <right/>
      <top/>
      <bottom style="thick">
        <color theme="2" tint="-0.749961851863155"/>
      </bottom>
      <diagonal/>
    </border>
    <border>
      <left/>
      <right/>
      <top/>
      <bottom style="thick">
        <color theme="2" tint="-0.749961851863155"/>
      </bottom>
      <diagonal/>
    </border>
    <border>
      <left/>
      <right style="thick">
        <color theme="2" tint="-0.749961851863155"/>
      </right>
      <top/>
      <bottom style="thick">
        <color theme="2" tint="-0.749961851863155"/>
      </bottom>
      <diagonal/>
    </border>
    <border>
      <left style="thick">
        <color theme="2" tint="-0.749961851863155"/>
      </left>
      <right style="double">
        <color theme="2" tint="-0.499984740745262"/>
      </right>
      <top style="thick">
        <color theme="2" tint="-0.749961851863155"/>
      </top>
      <bottom style="thick">
        <color theme="2" tint="-0.749961851863155"/>
      </bottom>
      <diagonal/>
    </border>
    <border>
      <left style="double">
        <color theme="2" tint="-0.499984740745262"/>
      </left>
      <right style="double">
        <color theme="2" tint="-0.499984740745262"/>
      </right>
      <top style="thick">
        <color theme="2" tint="-0.749961851863155"/>
      </top>
      <bottom style="thick">
        <color theme="2" tint="-0.749961851863155"/>
      </bottom>
      <diagonal/>
    </border>
    <border>
      <left style="double">
        <color theme="2" tint="-0.499984740745262"/>
      </left>
      <right style="thick">
        <color theme="2" tint="-0.749961851863155"/>
      </right>
      <top style="thick">
        <color theme="2" tint="-0.749961851863155"/>
      </top>
      <bottom style="thick">
        <color theme="2" tint="-0.749961851863155"/>
      </bottom>
      <diagonal/>
    </border>
    <border>
      <left style="thick">
        <color theme="2" tint="-0.749961851863155"/>
      </left>
      <right/>
      <top style="thick">
        <color theme="2" tint="-0.749961851863155"/>
      </top>
      <bottom style="thick">
        <color theme="2" tint="-0.749961851863155"/>
      </bottom>
      <diagonal/>
    </border>
    <border>
      <left/>
      <right/>
      <top style="thick">
        <color theme="2" tint="-0.749961851863155"/>
      </top>
      <bottom style="thick">
        <color theme="2" tint="-0.749961851863155"/>
      </bottom>
      <diagonal/>
    </border>
    <border>
      <left/>
      <right style="thick">
        <color theme="2" tint="-0.749961851863155"/>
      </right>
      <top style="thick">
        <color theme="2" tint="-0.749961851863155"/>
      </top>
      <bottom style="thick">
        <color theme="2" tint="-0.749961851863155"/>
      </bottom>
      <diagonal/>
    </border>
    <border>
      <left style="double">
        <color theme="2" tint="-0.499984740745262"/>
      </left>
      <right/>
      <top style="double">
        <color theme="2" tint="-0.499984740745262"/>
      </top>
      <bottom style="double">
        <color theme="2" tint="-0.499984740745262"/>
      </bottom>
      <diagonal/>
    </border>
    <border>
      <left style="thick">
        <color theme="2" tint="-0.749961851863155"/>
      </left>
      <right style="thick">
        <color theme="2" tint="-0.749961851863155"/>
      </right>
      <top style="thick">
        <color theme="2" tint="-0.749961851863155"/>
      </top>
      <bottom style="thick">
        <color theme="2" tint="-0.749961851863155"/>
      </bottom>
      <diagonal/>
    </border>
    <border>
      <left/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  <border>
      <left/>
      <right/>
      <top style="double">
        <color theme="2" tint="-0.499984740745262"/>
      </top>
      <bottom style="double">
        <color theme="2" tint="-0.499984740745262"/>
      </bottom>
      <diagonal/>
    </border>
    <border>
      <left style="double">
        <color theme="2" tint="-0.499984740745262"/>
      </left>
      <right style="double">
        <color theme="2" tint="-0.499984740745262"/>
      </right>
      <top/>
      <bottom style="double">
        <color theme="2" tint="-0.499984740745262"/>
      </bottom>
      <diagonal/>
    </border>
    <border>
      <left style="double">
        <color theme="2" tint="-0.499984740745262"/>
      </left>
      <right/>
      <top style="double">
        <color theme="2" tint="-0.499984740745262"/>
      </top>
      <bottom/>
      <diagonal/>
    </border>
    <border>
      <left/>
      <right/>
      <top style="double">
        <color theme="2" tint="-0.499984740745262"/>
      </top>
      <bottom/>
      <diagonal/>
    </border>
    <border>
      <left/>
      <right style="double">
        <color theme="2" tint="-0.499984740745262"/>
      </right>
      <top style="double">
        <color theme="2" tint="-0.499984740745262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20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</cellStyleXfs>
  <cellXfs count="53">
    <xf numFmtId="0" fontId="0" fillId="0" borderId="0" xfId="0"/>
    <xf numFmtId="0" fontId="0" fillId="2" borderId="0" xfId="0" applyFill="1" applyBorder="1" applyProtection="1"/>
    <xf numFmtId="0" fontId="0" fillId="2" borderId="0" xfId="0" applyFill="1" applyProtection="1"/>
    <xf numFmtId="0" fontId="0" fillId="0" borderId="0" xfId="0" applyFill="1" applyBorder="1"/>
    <xf numFmtId="0" fontId="2" fillId="2" borderId="0" xfId="0" applyFont="1" applyFill="1" applyBorder="1" applyProtection="1"/>
    <xf numFmtId="0" fontId="0" fillId="0" borderId="0" xfId="0" applyBorder="1"/>
    <xf numFmtId="0" fontId="5" fillId="2" borderId="0" xfId="0" applyFont="1" applyFill="1" applyBorder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Fill="1" applyBorder="1" applyProtection="1"/>
    <xf numFmtId="0" fontId="2" fillId="0" borderId="0" xfId="0" applyFont="1" applyBorder="1" applyProtection="1"/>
    <xf numFmtId="0" fontId="0" fillId="0" borderId="0" xfId="0" applyFill="1" applyBorder="1" applyProtection="1"/>
    <xf numFmtId="0" fontId="0" fillId="0" borderId="0" xfId="0" applyProtection="1"/>
    <xf numFmtId="0" fontId="6" fillId="2" borderId="0" xfId="0" applyFont="1" applyFill="1" applyBorder="1" applyProtection="1"/>
    <xf numFmtId="0" fontId="8" fillId="4" borderId="13" xfId="0" applyFont="1" applyFill="1" applyBorder="1" applyAlignment="1" applyProtection="1">
      <alignment horizontal="left"/>
    </xf>
    <xf numFmtId="0" fontId="8" fillId="2" borderId="14" xfId="0" applyFont="1" applyFill="1" applyBorder="1" applyAlignment="1" applyProtection="1">
      <alignment horizontal="center"/>
      <protection locked="0"/>
    </xf>
    <xf numFmtId="0" fontId="8" fillId="5" borderId="15" xfId="0" applyFont="1" applyFill="1" applyBorder="1" applyAlignment="1" applyProtection="1">
      <alignment horizontal="center"/>
    </xf>
    <xf numFmtId="0" fontId="9" fillId="6" borderId="16" xfId="0" applyFont="1" applyFill="1" applyBorder="1" applyAlignment="1" applyProtection="1">
      <alignment horizontal="left"/>
    </xf>
    <xf numFmtId="0" fontId="6" fillId="7" borderId="16" xfId="0" applyFont="1" applyFill="1" applyBorder="1" applyAlignment="1" applyProtection="1">
      <alignment horizontal="center"/>
    </xf>
    <xf numFmtId="0" fontId="8" fillId="5" borderId="16" xfId="0" applyFont="1" applyFill="1" applyBorder="1" applyAlignment="1" applyProtection="1">
      <alignment horizontal="center"/>
    </xf>
    <xf numFmtId="0" fontId="8" fillId="8" borderId="15" xfId="0" applyFont="1" applyFill="1" applyBorder="1" applyAlignment="1" applyProtection="1">
      <alignment horizontal="center"/>
    </xf>
    <xf numFmtId="0" fontId="6" fillId="7" borderId="0" xfId="0" applyFont="1" applyFill="1" applyBorder="1" applyProtection="1"/>
    <xf numFmtId="0" fontId="11" fillId="2" borderId="0" xfId="0" applyFont="1" applyFill="1" applyBorder="1" applyAlignment="1" applyProtection="1">
      <alignment horizontal="center"/>
    </xf>
    <xf numFmtId="0" fontId="12" fillId="9" borderId="18" xfId="0" applyFont="1" applyFill="1" applyBorder="1" applyAlignment="1" applyProtection="1">
      <alignment horizontal="center"/>
    </xf>
    <xf numFmtId="0" fontId="8" fillId="6" borderId="16" xfId="0" applyFont="1" applyFill="1" applyBorder="1" applyAlignment="1" applyProtection="1">
      <alignment horizontal="left"/>
    </xf>
    <xf numFmtId="0" fontId="12" fillId="10" borderId="16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/>
    </xf>
    <xf numFmtId="0" fontId="12" fillId="9" borderId="13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/>
      <protection locked="0"/>
    </xf>
    <xf numFmtId="0" fontId="12" fillId="11" borderId="15" xfId="0" applyFont="1" applyFill="1" applyBorder="1" applyAlignment="1" applyProtection="1">
      <alignment horizontal="center"/>
    </xf>
    <xf numFmtId="0" fontId="12" fillId="11" borderId="16" xfId="0" applyFont="1" applyFill="1" applyBorder="1" applyAlignment="1" applyProtection="1">
      <alignment horizontal="center"/>
    </xf>
    <xf numFmtId="0" fontId="8" fillId="6" borderId="13" xfId="0" applyFont="1" applyFill="1" applyBorder="1" applyAlignment="1" applyProtection="1">
      <alignment horizontal="left" vertical="center"/>
    </xf>
    <xf numFmtId="0" fontId="8" fillId="6" borderId="17" xfId="0" applyFont="1" applyFill="1" applyBorder="1" applyAlignment="1" applyProtection="1">
      <alignment horizontal="left" vertical="center"/>
    </xf>
    <xf numFmtId="0" fontId="8" fillId="6" borderId="15" xfId="0" applyFont="1" applyFill="1" applyBorder="1" applyAlignment="1" applyProtection="1">
      <alignment horizontal="left" vertical="center"/>
    </xf>
    <xf numFmtId="0" fontId="12" fillId="6" borderId="19" xfId="0" applyFont="1" applyFill="1" applyBorder="1" applyAlignment="1" applyProtection="1">
      <alignment horizontal="center" vertical="center"/>
    </xf>
    <xf numFmtId="0" fontId="12" fillId="6" borderId="20" xfId="0" applyFont="1" applyFill="1" applyBorder="1" applyAlignment="1" applyProtection="1">
      <alignment horizontal="center" vertical="center"/>
    </xf>
    <xf numFmtId="0" fontId="12" fillId="6" borderId="21" xfId="0" applyFont="1" applyFill="1" applyBorder="1" applyAlignment="1" applyProtection="1">
      <alignment horizontal="center" vertical="center"/>
    </xf>
    <xf numFmtId="0" fontId="0" fillId="12" borderId="22" xfId="0" applyFill="1" applyBorder="1" applyAlignment="1" applyProtection="1">
      <alignment horizontal="left" vertical="center"/>
    </xf>
    <xf numFmtId="0" fontId="0" fillId="12" borderId="23" xfId="0" applyFill="1" applyBorder="1" applyAlignment="1" applyProtection="1">
      <alignment horizontal="left" vertical="center"/>
    </xf>
    <xf numFmtId="0" fontId="0" fillId="12" borderId="24" xfId="0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/>
    </xf>
    <xf numFmtId="0" fontId="7" fillId="3" borderId="8" xfId="0" applyFont="1" applyFill="1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center"/>
    </xf>
    <xf numFmtId="0" fontId="6" fillId="3" borderId="10" xfId="0" applyFont="1" applyFill="1" applyBorder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/>
    </xf>
    <xf numFmtId="0" fontId="6" fillId="3" borderId="12" xfId="0" applyFont="1" applyFill="1" applyBorder="1" applyAlignment="1" applyProtection="1">
      <alignment horizontal="center"/>
    </xf>
    <xf numFmtId="0" fontId="8" fillId="4" borderId="13" xfId="0" applyFont="1" applyFill="1" applyBorder="1" applyAlignment="1" applyProtection="1">
      <alignment horizontal="left" vertical="center"/>
    </xf>
    <xf numFmtId="0" fontId="8" fillId="4" borderId="17" xfId="0" applyFont="1" applyFill="1" applyBorder="1" applyAlignment="1" applyProtection="1">
      <alignment horizontal="left" vertical="center"/>
    </xf>
  </cellXfs>
  <cellStyles count="20">
    <cellStyle name="Hyperlink 2" xfId="1"/>
    <cellStyle name="Normal" xfId="0" builtinId="0"/>
    <cellStyle name="Normal 2" xfId="2"/>
    <cellStyle name="Normal 2 2" xfId="3"/>
    <cellStyle name="Normal 2 2 2" xfId="4"/>
    <cellStyle name="Normal 2 2 2 2" xfId="5"/>
    <cellStyle name="Normal 2 2 3" xfId="6"/>
    <cellStyle name="Normal 2 3" xfId="7"/>
    <cellStyle name="Normal 2 3 2" xfId="8"/>
    <cellStyle name="Normal 2 4" xfId="9"/>
    <cellStyle name="Normal 3" xfId="10"/>
    <cellStyle name="Normal 3 2" xfId="11"/>
    <cellStyle name="Normal 4" xfId="12"/>
    <cellStyle name="Normal 5" xfId="13"/>
    <cellStyle name="Normal 5 2" xfId="14"/>
    <cellStyle name="Normal 5 2 2" xfId="15"/>
    <cellStyle name="Normal 5 3" xfId="16"/>
    <cellStyle name="Normal 6" xfId="17"/>
    <cellStyle name="Normal 6 2" xfId="18"/>
    <cellStyle name="Normal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38099</xdr:colOff>
      <xdr:row>6</xdr:row>
      <xdr:rowOff>152399</xdr:rowOff>
    </xdr:from>
    <xdr:to>
      <xdr:col>12</xdr:col>
      <xdr:colOff>9236</xdr:colOff>
      <xdr:row>27</xdr:row>
      <xdr:rowOff>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8528" y="1432559"/>
          <a:ext cx="8175799" cy="4382654"/>
        </a:xfrm>
        <a:prstGeom prst="rect">
          <a:avLst/>
        </a:prstGeom>
        <a:noFill/>
        <a:ln w="19050">
          <a:solidFill>
            <a:srgbClr val="948A5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6</xdr:row>
      <xdr:rowOff>171450</xdr:rowOff>
    </xdr:from>
    <xdr:to>
      <xdr:col>4</xdr:col>
      <xdr:colOff>1</xdr:colOff>
      <xdr:row>22</xdr:row>
      <xdr:rowOff>27710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" y="1451610"/>
          <a:ext cx="6106219" cy="3314355"/>
        </a:xfrm>
        <a:prstGeom prst="rect">
          <a:avLst/>
        </a:prstGeom>
        <a:noFill/>
        <a:ln w="19050">
          <a:solidFill>
            <a:srgbClr val="948A5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tabSelected="1" topLeftCell="A10" zoomScale="90" zoomScaleNormal="90" workbookViewId="0">
      <selection activeCell="B42" sqref="B42:L42"/>
    </sheetView>
  </sheetViews>
  <sheetFormatPr defaultRowHeight="14.4" x14ac:dyDescent="0.3"/>
  <cols>
    <col min="1" max="1" width="2.77734375" style="7" customWidth="1"/>
    <col min="2" max="2" width="50.6640625" style="11" customWidth="1"/>
    <col min="3" max="4" width="15.6640625" style="11" customWidth="1"/>
    <col min="5" max="5" width="2.77734375" style="10" customWidth="1"/>
    <col min="6" max="12" width="15.6640625" style="10" customWidth="1"/>
    <col min="13" max="13" width="2.77734375" style="10" customWidth="1"/>
    <col min="14" max="15" width="12.6640625" style="10" customWidth="1"/>
    <col min="16" max="17" width="12.6640625" style="3" customWidth="1"/>
    <col min="18" max="21" width="11.6640625" style="3" customWidth="1"/>
    <col min="22" max="30" width="8.88671875" style="3"/>
  </cols>
  <sheetData>
    <row r="1" spans="1:30" ht="15.75" thickBot="1" x14ac:dyDescent="0.35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1"/>
    </row>
    <row r="2" spans="1:30" s="5" customFormat="1" ht="17.100000000000001" customHeight="1" thickTop="1" x14ac:dyDescent="0.3">
      <c r="A2" s="4"/>
      <c r="B2" s="39" t="s">
        <v>23</v>
      </c>
      <c r="C2" s="40"/>
      <c r="D2" s="40"/>
      <c r="E2" s="40"/>
      <c r="F2" s="40"/>
      <c r="G2" s="40"/>
      <c r="H2" s="40"/>
      <c r="I2" s="40"/>
      <c r="J2" s="40"/>
      <c r="K2" s="40"/>
      <c r="L2" s="41"/>
      <c r="M2" s="4"/>
      <c r="N2" s="10"/>
      <c r="O2" s="10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7.100000000000001" customHeight="1" thickBot="1" x14ac:dyDescent="0.35">
      <c r="A3" s="2"/>
      <c r="B3" s="42"/>
      <c r="C3" s="43"/>
      <c r="D3" s="43"/>
      <c r="E3" s="43"/>
      <c r="F3" s="43"/>
      <c r="G3" s="43"/>
      <c r="H3" s="43"/>
      <c r="I3" s="43"/>
      <c r="J3" s="43"/>
      <c r="K3" s="43"/>
      <c r="L3" s="44"/>
      <c r="M3" s="4"/>
      <c r="V3"/>
      <c r="W3"/>
      <c r="X3"/>
      <c r="Y3"/>
      <c r="Z3"/>
      <c r="AA3"/>
      <c r="AB3"/>
      <c r="AC3"/>
      <c r="AD3"/>
    </row>
    <row r="4" spans="1:30" ht="17.100000000000001" customHeight="1" thickTop="1" thickBot="1" x14ac:dyDescent="0.35">
      <c r="A4" s="2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"/>
      <c r="V4"/>
      <c r="W4"/>
      <c r="X4"/>
      <c r="Y4"/>
      <c r="Z4"/>
      <c r="AA4"/>
      <c r="AB4"/>
      <c r="AC4"/>
      <c r="AD4"/>
    </row>
    <row r="5" spans="1:30" s="5" customFormat="1" ht="17.100000000000001" customHeight="1" thickTop="1" thickBot="1" x14ac:dyDescent="0.35">
      <c r="A5" s="4"/>
      <c r="B5" s="45" t="s">
        <v>0</v>
      </c>
      <c r="C5" s="46"/>
      <c r="D5" s="47"/>
      <c r="E5" s="4"/>
      <c r="F5" s="48" t="s">
        <v>1</v>
      </c>
      <c r="G5" s="49"/>
      <c r="H5" s="49"/>
      <c r="I5" s="49"/>
      <c r="J5" s="49"/>
      <c r="K5" s="49"/>
      <c r="L5" s="50"/>
      <c r="M5" s="4"/>
      <c r="N5" s="10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s="5" customFormat="1" ht="17.100000000000001" customHeight="1" thickTop="1" x14ac:dyDescent="0.3">
      <c r="A6" s="4"/>
      <c r="B6" s="1"/>
      <c r="C6" s="1"/>
      <c r="D6" s="1"/>
      <c r="E6" s="4"/>
      <c r="F6" s="4"/>
      <c r="G6" s="4"/>
      <c r="H6" s="4"/>
      <c r="I6" s="4"/>
      <c r="J6" s="4"/>
      <c r="K6" s="4"/>
      <c r="L6" s="4"/>
      <c r="M6" s="4"/>
      <c r="N6" s="10"/>
      <c r="O6" s="10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5" customFormat="1" ht="17.100000000000001" customHeight="1" x14ac:dyDescent="0.3">
      <c r="A7" s="4"/>
      <c r="B7" s="1"/>
      <c r="C7" s="1"/>
      <c r="D7" s="1"/>
      <c r="E7" s="4"/>
      <c r="F7" s="4"/>
      <c r="G7" s="4"/>
      <c r="H7" s="4"/>
      <c r="I7" s="4"/>
      <c r="J7" s="4"/>
      <c r="K7" s="4"/>
      <c r="L7" s="4"/>
      <c r="M7" s="4"/>
      <c r="N7" s="10"/>
      <c r="O7" s="10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s="5" customFormat="1" ht="17.100000000000001" customHeight="1" x14ac:dyDescent="0.3">
      <c r="A8" s="4"/>
      <c r="B8" s="7"/>
      <c r="C8" s="7"/>
      <c r="D8" s="7"/>
      <c r="E8" s="4"/>
      <c r="F8" s="8"/>
      <c r="G8" s="8"/>
      <c r="H8" s="8"/>
      <c r="I8" s="8"/>
      <c r="J8" s="8"/>
      <c r="K8" s="8"/>
      <c r="L8" s="8"/>
      <c r="M8" s="4"/>
      <c r="N8" s="10"/>
      <c r="O8" s="10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s="5" customFormat="1" ht="17.100000000000001" customHeight="1" x14ac:dyDescent="0.3">
      <c r="A9" s="4"/>
      <c r="B9" s="7"/>
      <c r="C9" s="7"/>
      <c r="D9" s="7"/>
      <c r="E9" s="4"/>
      <c r="F9" s="8"/>
      <c r="G9" s="8"/>
      <c r="H9" s="8"/>
      <c r="I9" s="8"/>
      <c r="J9" s="8"/>
      <c r="K9" s="8"/>
      <c r="L9" s="8"/>
      <c r="M9" s="4"/>
      <c r="N9" s="10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s="5" customFormat="1" ht="17.100000000000001" customHeight="1" x14ac:dyDescent="0.3">
      <c r="A10" s="4"/>
      <c r="B10" s="7"/>
      <c r="C10" s="7"/>
      <c r="D10" s="7"/>
      <c r="E10" s="4"/>
      <c r="F10" s="8"/>
      <c r="G10" s="8"/>
      <c r="H10" s="8"/>
      <c r="I10" s="8"/>
      <c r="J10" s="8"/>
      <c r="K10" s="8"/>
      <c r="L10" s="8"/>
      <c r="M10" s="4"/>
      <c r="N10" s="10"/>
      <c r="O10" s="1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s="5" customFormat="1" ht="17.100000000000001" customHeight="1" x14ac:dyDescent="0.3">
      <c r="A11" s="4"/>
      <c r="B11" s="9"/>
      <c r="C11" s="9"/>
      <c r="D11" s="9"/>
      <c r="E11" s="4"/>
      <c r="F11" s="8"/>
      <c r="G11" s="8"/>
      <c r="H11" s="8"/>
      <c r="I11" s="8"/>
      <c r="J11" s="8"/>
      <c r="K11" s="8"/>
      <c r="L11" s="8"/>
      <c r="M11" s="4"/>
      <c r="N11" s="10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s="5" customFormat="1" ht="17.100000000000001" customHeight="1" x14ac:dyDescent="0.3">
      <c r="A12" s="4"/>
      <c r="B12" s="9"/>
      <c r="C12" s="9"/>
      <c r="D12" s="9"/>
      <c r="E12" s="4"/>
      <c r="F12" s="8"/>
      <c r="G12" s="8"/>
      <c r="H12" s="8"/>
      <c r="I12" s="8"/>
      <c r="J12" s="8"/>
      <c r="K12" s="8"/>
      <c r="L12" s="8"/>
      <c r="M12" s="4"/>
      <c r="N12" s="10"/>
      <c r="O12" s="10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s="5" customFormat="1" ht="17.100000000000001" customHeight="1" x14ac:dyDescent="0.3">
      <c r="A13" s="4"/>
      <c r="B13" s="9"/>
      <c r="C13" s="9"/>
      <c r="D13" s="9"/>
      <c r="E13" s="4"/>
      <c r="F13" s="8"/>
      <c r="G13" s="8"/>
      <c r="H13" s="8"/>
      <c r="I13" s="8"/>
      <c r="J13" s="8"/>
      <c r="K13" s="8"/>
      <c r="L13" s="8"/>
      <c r="M13" s="4"/>
      <c r="N13" s="10"/>
      <c r="O13" s="1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s="5" customFormat="1" ht="17.100000000000001" customHeight="1" x14ac:dyDescent="0.3">
      <c r="A14" s="4"/>
      <c r="B14" s="9"/>
      <c r="C14" s="9"/>
      <c r="D14" s="9"/>
      <c r="E14" s="4"/>
      <c r="F14" s="8"/>
      <c r="G14" s="8"/>
      <c r="H14" s="8"/>
      <c r="I14" s="8"/>
      <c r="J14" s="8"/>
      <c r="K14" s="8"/>
      <c r="L14" s="8"/>
      <c r="M14" s="4"/>
      <c r="N14" s="10"/>
      <c r="O14" s="10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s="5" customFormat="1" ht="17.100000000000001" customHeight="1" x14ac:dyDescent="0.3">
      <c r="A15" s="4"/>
      <c r="B15" s="9"/>
      <c r="C15" s="9"/>
      <c r="D15" s="9"/>
      <c r="E15" s="4"/>
      <c r="F15" s="8"/>
      <c r="G15" s="8"/>
      <c r="H15" s="8"/>
      <c r="I15" s="8"/>
      <c r="J15" s="8"/>
      <c r="K15" s="8"/>
      <c r="L15" s="8"/>
      <c r="M15" s="4"/>
      <c r="N15" s="10"/>
      <c r="O15" s="10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s="5" customFormat="1" ht="17.100000000000001" customHeight="1" x14ac:dyDescent="0.3">
      <c r="A16" s="4"/>
      <c r="B16" s="9"/>
      <c r="C16" s="9"/>
      <c r="D16" s="9"/>
      <c r="E16" s="4"/>
      <c r="F16" s="8"/>
      <c r="G16" s="8"/>
      <c r="H16" s="8"/>
      <c r="I16" s="8"/>
      <c r="J16" s="8"/>
      <c r="K16" s="8"/>
      <c r="L16" s="8"/>
      <c r="M16" s="4"/>
      <c r="N16" s="10"/>
      <c r="O16" s="10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5" customFormat="1" ht="17.100000000000001" customHeight="1" x14ac:dyDescent="0.3">
      <c r="A17" s="4"/>
      <c r="B17" s="7"/>
      <c r="C17" s="7"/>
      <c r="D17" s="7"/>
      <c r="E17" s="4"/>
      <c r="F17" s="8"/>
      <c r="G17" s="8"/>
      <c r="H17" s="8"/>
      <c r="I17" s="8"/>
      <c r="J17" s="8"/>
      <c r="K17" s="8"/>
      <c r="L17" s="8"/>
      <c r="M17" s="4"/>
      <c r="N17" s="10"/>
      <c r="O17" s="10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s="5" customFormat="1" ht="17.100000000000001" customHeight="1" x14ac:dyDescent="0.3">
      <c r="A18" s="1"/>
      <c r="B18" s="7"/>
      <c r="C18" s="7"/>
      <c r="D18" s="7"/>
      <c r="E18" s="1"/>
      <c r="F18" s="10"/>
      <c r="G18" s="10"/>
      <c r="H18" s="10"/>
      <c r="I18" s="8"/>
      <c r="J18" s="8"/>
      <c r="K18" s="10"/>
      <c r="L18" s="10"/>
      <c r="M18" s="1"/>
      <c r="N18" s="10"/>
      <c r="O18" s="10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s="5" customFormat="1" ht="17.100000000000001" customHeight="1" x14ac:dyDescent="0.3">
      <c r="A19" s="1"/>
      <c r="B19" s="7"/>
      <c r="C19" s="7"/>
      <c r="D19" s="7"/>
      <c r="E19" s="1"/>
      <c r="F19" s="10"/>
      <c r="G19" s="10"/>
      <c r="H19" s="10"/>
      <c r="I19" s="8"/>
      <c r="J19" s="8"/>
      <c r="K19" s="10"/>
      <c r="L19" s="10"/>
      <c r="M19" s="1"/>
      <c r="N19" s="10"/>
      <c r="O19" s="10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7.100000000000001" customHeight="1" x14ac:dyDescent="0.3">
      <c r="A20" s="1"/>
      <c r="E20" s="1"/>
      <c r="I20" s="8"/>
      <c r="J20" s="8"/>
      <c r="M20" s="1"/>
    </row>
    <row r="21" spans="1:30" ht="17.100000000000001" customHeight="1" x14ac:dyDescent="0.3">
      <c r="A21" s="1"/>
      <c r="E21" s="1"/>
      <c r="M21" s="1"/>
    </row>
    <row r="22" spans="1:30" ht="17.100000000000001" customHeight="1" x14ac:dyDescent="0.3">
      <c r="A22" s="1"/>
      <c r="B22" s="2"/>
      <c r="C22" s="2"/>
      <c r="D22" s="2"/>
      <c r="E22" s="1"/>
      <c r="M22" s="1"/>
    </row>
    <row r="23" spans="1:30" ht="17.100000000000001" customHeight="1" x14ac:dyDescent="0.3">
      <c r="A23" s="1"/>
      <c r="B23" s="2"/>
      <c r="C23" s="2"/>
      <c r="D23" s="2"/>
      <c r="E23" s="1"/>
      <c r="M23" s="1"/>
    </row>
    <row r="24" spans="1:30" ht="17.100000000000001" customHeight="1" thickBot="1" x14ac:dyDescent="0.35">
      <c r="A24" s="1"/>
      <c r="B24" s="12"/>
      <c r="C24" s="1"/>
      <c r="D24" s="1"/>
      <c r="E24" s="1"/>
      <c r="M24" s="1"/>
    </row>
    <row r="25" spans="1:30" s="5" customFormat="1" ht="17.100000000000001" customHeight="1" thickTop="1" thickBot="1" x14ac:dyDescent="0.35">
      <c r="A25" s="1"/>
      <c r="B25" s="13" t="s">
        <v>2</v>
      </c>
      <c r="C25" s="14">
        <v>4.3</v>
      </c>
      <c r="D25" s="15" t="s">
        <v>3</v>
      </c>
      <c r="E25" s="1"/>
      <c r="F25" s="7"/>
      <c r="G25" s="7"/>
      <c r="H25" s="7"/>
      <c r="I25" s="7"/>
      <c r="J25" s="7"/>
      <c r="K25" s="7"/>
      <c r="L25" s="7"/>
      <c r="M25" s="1"/>
      <c r="N25" s="10"/>
      <c r="O25" s="10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s="5" customFormat="1" ht="17.100000000000001" customHeight="1" thickTop="1" thickBot="1" x14ac:dyDescent="0.35">
      <c r="A26" s="1"/>
      <c r="B26" s="13" t="s">
        <v>4</v>
      </c>
      <c r="C26" s="14">
        <v>12</v>
      </c>
      <c r="D26" s="15" t="s">
        <v>5</v>
      </c>
      <c r="E26" s="1"/>
      <c r="F26" s="1"/>
      <c r="G26" s="1"/>
      <c r="H26" s="1"/>
      <c r="I26" s="1"/>
      <c r="J26" s="1"/>
      <c r="K26" s="1"/>
      <c r="L26" s="1"/>
      <c r="M26" s="1"/>
      <c r="N26" s="10"/>
      <c r="O26" s="10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s="5" customFormat="1" ht="17.100000000000001" customHeight="1" thickTop="1" thickBot="1" x14ac:dyDescent="0.35">
      <c r="A27" s="1"/>
      <c r="B27" s="13" t="s">
        <v>6</v>
      </c>
      <c r="C27" s="14">
        <v>5.9</v>
      </c>
      <c r="D27" s="15" t="s">
        <v>5</v>
      </c>
      <c r="E27" s="1"/>
      <c r="F27" s="1"/>
      <c r="G27" s="1"/>
      <c r="H27" s="1"/>
      <c r="I27" s="1"/>
      <c r="J27" s="1"/>
      <c r="K27" s="1"/>
      <c r="L27" s="1"/>
      <c r="M27" s="1"/>
      <c r="N27" s="10"/>
      <c r="O27" s="10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s="5" customFormat="1" ht="17.100000000000001" customHeight="1" thickTop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0"/>
      <c r="O28" s="10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s="5" customFormat="1" ht="17.100000000000001" customHeight="1" thickBo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"/>
      <c r="O29" s="10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s="5" customFormat="1" ht="17.100000000000001" customHeight="1" thickTop="1" thickBot="1" x14ac:dyDescent="0.35">
      <c r="A30" s="1"/>
      <c r="B30" s="16" t="s">
        <v>19</v>
      </c>
      <c r="C30" s="17">
        <f>ROUND((C26/C27),1)</f>
        <v>2</v>
      </c>
      <c r="D30" s="18"/>
      <c r="E30" s="1"/>
      <c r="F30" s="51" t="s">
        <v>7</v>
      </c>
      <c r="G30" s="52"/>
      <c r="H30" s="52"/>
      <c r="I30" s="52"/>
      <c r="J30" s="52"/>
      <c r="K30" s="14">
        <v>600</v>
      </c>
      <c r="L30" s="19" t="s">
        <v>5</v>
      </c>
      <c r="M30" s="1"/>
      <c r="N30" s="10"/>
      <c r="O30" s="10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s="5" customFormat="1" ht="17.100000000000001" customHeight="1" thickTop="1" thickBot="1" x14ac:dyDescent="0.35">
      <c r="A31" s="1"/>
      <c r="B31" s="1"/>
      <c r="C31" s="1"/>
      <c r="D31" s="1"/>
      <c r="E31" s="1"/>
      <c r="F31" s="51" t="s">
        <v>8</v>
      </c>
      <c r="G31" s="52"/>
      <c r="H31" s="52"/>
      <c r="I31" s="52"/>
      <c r="J31" s="52"/>
      <c r="K31" s="14">
        <v>5379</v>
      </c>
      <c r="L31" s="19" t="s">
        <v>9</v>
      </c>
      <c r="M31" s="1"/>
      <c r="N31" s="10"/>
      <c r="O31" s="10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s="5" customFormat="1" ht="17.100000000000001" customHeight="1" thickTop="1" thickBot="1" x14ac:dyDescent="0.35">
      <c r="A32" s="1"/>
      <c r="B32" s="20" t="s">
        <v>10</v>
      </c>
      <c r="C32" s="21"/>
      <c r="D32" s="21"/>
      <c r="E32" s="1"/>
      <c r="F32" s="30" t="s">
        <v>22</v>
      </c>
      <c r="G32" s="31"/>
      <c r="H32" s="31"/>
      <c r="I32" s="31"/>
      <c r="J32" s="32"/>
      <c r="K32" s="22">
        <f>ROUND((K30/39.37),3)</f>
        <v>15.24</v>
      </c>
      <c r="L32" s="19" t="s">
        <v>11</v>
      </c>
      <c r="M32" s="1"/>
      <c r="N32" s="10"/>
      <c r="O32" s="10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s="5" customFormat="1" ht="17.100000000000001" customHeight="1" thickTop="1" thickBot="1" x14ac:dyDescent="0.35">
      <c r="A33" s="1"/>
      <c r="B33" s="23" t="s">
        <v>20</v>
      </c>
      <c r="C33" s="24">
        <f>ROUND( ( (((C25+1) / 2) +( ((C25-1) / 2)) * ((1+(12*(C27 / C26)))^-0.5))),3)</f>
        <v>3.278</v>
      </c>
      <c r="D33" s="18" t="s">
        <v>12</v>
      </c>
      <c r="E33" s="1"/>
      <c r="F33" s="25"/>
      <c r="G33" s="25"/>
      <c r="H33" s="25"/>
      <c r="I33" s="25"/>
      <c r="J33" s="25"/>
      <c r="K33" s="1"/>
      <c r="L33" s="1"/>
      <c r="M33" s="1"/>
      <c r="N33" s="10"/>
      <c r="O33" s="10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s="5" customFormat="1" ht="17.100000000000001" customHeight="1" thickTop="1" thickBot="1" x14ac:dyDescent="0.35">
      <c r="A34" s="1"/>
      <c r="B34" s="1"/>
      <c r="C34" s="1"/>
      <c r="D34" s="1"/>
      <c r="E34" s="1"/>
      <c r="F34" s="30" t="s">
        <v>21</v>
      </c>
      <c r="G34" s="31"/>
      <c r="H34" s="31"/>
      <c r="I34" s="31"/>
      <c r="J34" s="32"/>
      <c r="K34" s="24">
        <f>ROUND((((299792.458)/(2*K31*K32))^2),4)</f>
        <v>3.3435999999999999</v>
      </c>
      <c r="L34" s="19" t="s">
        <v>12</v>
      </c>
      <c r="M34" s="1"/>
      <c r="N34" s="10"/>
      <c r="O34" s="10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s="5" customFormat="1" ht="17.100000000000001" customHeight="1" thickTop="1" thickBot="1" x14ac:dyDescent="0.35">
      <c r="A35" s="1"/>
      <c r="B35" s="20" t="s">
        <v>13</v>
      </c>
      <c r="C35" s="21"/>
      <c r="D35" s="21"/>
      <c r="E35" s="1"/>
      <c r="F35" s="1"/>
      <c r="G35" s="1"/>
      <c r="H35" s="1"/>
      <c r="I35" s="1"/>
      <c r="J35" s="1"/>
      <c r="K35" s="1"/>
      <c r="L35" s="1"/>
      <c r="M35" s="1"/>
      <c r="N35" s="10"/>
      <c r="O35" s="10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s="5" customFormat="1" ht="17.100000000000001" customHeight="1" thickTop="1" thickBot="1" x14ac:dyDescent="0.35">
      <c r="A36" s="1"/>
      <c r="B36" s="23" t="s">
        <v>20</v>
      </c>
      <c r="C36" s="24">
        <f>ROUND(((C25+1) / 2) +((C25-1) / (2*(1+((12*C27) / C26))^0.5)),3)</f>
        <v>3.278</v>
      </c>
      <c r="D36" s="18" t="s">
        <v>12</v>
      </c>
      <c r="E36" s="1"/>
      <c r="F36" s="1"/>
      <c r="G36" s="1"/>
      <c r="H36" s="1"/>
      <c r="I36" s="1"/>
      <c r="J36" s="1"/>
      <c r="K36" s="1"/>
      <c r="L36" s="1"/>
      <c r="M36" s="1"/>
      <c r="N36" s="10"/>
      <c r="O36" s="10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s="5" customFormat="1" ht="17.100000000000001" customHeight="1" thickTop="1" thickBot="1" x14ac:dyDescent="0.35">
      <c r="A37" s="1"/>
      <c r="B37" s="1"/>
      <c r="C37" s="1"/>
      <c r="D37" s="1"/>
      <c r="E37" s="1"/>
      <c r="F37" s="1"/>
      <c r="G37" s="1"/>
      <c r="H37" s="1"/>
      <c r="I37" s="33" t="s">
        <v>14</v>
      </c>
      <c r="J37" s="34"/>
      <c r="K37" s="34"/>
      <c r="L37" s="35"/>
      <c r="M37" s="1"/>
      <c r="N37" s="10"/>
      <c r="O37" s="10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s="5" customFormat="1" ht="17.100000000000001" customHeight="1" thickTop="1" thickBot="1" x14ac:dyDescent="0.35">
      <c r="A38" s="1"/>
      <c r="B38" s="20" t="s">
        <v>15</v>
      </c>
      <c r="C38" s="21"/>
      <c r="D38" s="21"/>
      <c r="E38" s="1"/>
      <c r="F38" s="1"/>
      <c r="G38" s="1"/>
      <c r="H38" s="1"/>
      <c r="I38" s="26" t="s">
        <v>16</v>
      </c>
      <c r="J38" s="27">
        <v>3233</v>
      </c>
      <c r="K38" s="28">
        <f>ROUND((J38/39.37),4)</f>
        <v>82.118399999999994</v>
      </c>
      <c r="L38" s="29" t="s">
        <v>11</v>
      </c>
      <c r="M38" s="1"/>
      <c r="N38" s="10"/>
      <c r="O38" s="10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s="5" customFormat="1" ht="17.100000000000001" customHeight="1" thickTop="1" thickBot="1" x14ac:dyDescent="0.35">
      <c r="A39" s="1"/>
      <c r="B39" s="23" t="s">
        <v>20</v>
      </c>
      <c r="C39" s="24">
        <f>ROUND(((C25+1)/2)+((C25-1)/2)*((1/(1+12*C27/C26)^0.5)+0.04*(1-C26/C27)^2),3)</f>
        <v>3.3490000000000002</v>
      </c>
      <c r="D39" s="18" t="s">
        <v>12</v>
      </c>
      <c r="E39" s="1"/>
      <c r="F39" s="1"/>
      <c r="G39" s="1"/>
      <c r="H39" s="1"/>
      <c r="I39" s="26" t="s">
        <v>17</v>
      </c>
      <c r="J39" s="27">
        <v>25</v>
      </c>
      <c r="K39" s="28">
        <f>ROUND((J39*39.37),2)</f>
        <v>984.25</v>
      </c>
      <c r="L39" s="29" t="s">
        <v>5</v>
      </c>
      <c r="M39" s="1"/>
      <c r="N39" s="10"/>
      <c r="O39" s="10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s="5" customFormat="1" ht="17.100000000000001" customHeight="1" thickTop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0"/>
      <c r="O40" s="10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s="5" customFormat="1" ht="17.100000000000001" customHeight="1" thickBo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0"/>
      <c r="O41" s="10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7.100000000000001" customHeight="1" thickTop="1" thickBot="1" x14ac:dyDescent="0.35">
      <c r="A42" s="2"/>
      <c r="B42" s="36" t="s">
        <v>18</v>
      </c>
      <c r="C42" s="37"/>
      <c r="D42" s="37"/>
      <c r="E42" s="37"/>
      <c r="F42" s="37"/>
      <c r="G42" s="37"/>
      <c r="H42" s="37"/>
      <c r="I42" s="37"/>
      <c r="J42" s="37"/>
      <c r="K42" s="37"/>
      <c r="L42" s="38"/>
      <c r="M42" s="1"/>
      <c r="AD42"/>
    </row>
    <row r="43" spans="1:30" ht="17.100000000000001" customHeight="1" thickTop="1" x14ac:dyDescent="0.3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</row>
    <row r="44" spans="1:30" ht="17.100000000000001" customHeight="1" x14ac:dyDescent="0.3"/>
    <row r="45" spans="1:30" ht="17.100000000000001" customHeight="1" x14ac:dyDescent="0.3"/>
    <row r="46" spans="1:30" ht="17.100000000000001" customHeight="1" x14ac:dyDescent="0.3"/>
    <row r="47" spans="1:30" ht="17.100000000000001" customHeight="1" x14ac:dyDescent="0.3"/>
    <row r="48" spans="1:30" ht="17.100000000000001" customHeight="1" x14ac:dyDescent="0.3"/>
    <row r="49" ht="17.100000000000001" customHeight="1" x14ac:dyDescent="0.3"/>
    <row r="50" ht="17.100000000000001" customHeight="1" x14ac:dyDescent="0.3"/>
    <row r="51" ht="17.100000000000001" customHeight="1" x14ac:dyDescent="0.3"/>
    <row r="52" ht="17.100000000000001" customHeight="1" x14ac:dyDescent="0.3"/>
    <row r="53" ht="17.100000000000001" customHeight="1" x14ac:dyDescent="0.3"/>
    <row r="54" ht="17.100000000000001" customHeight="1" x14ac:dyDescent="0.3"/>
    <row r="55" ht="17.100000000000001" customHeight="1" x14ac:dyDescent="0.3"/>
    <row r="56" ht="17.100000000000001" customHeight="1" x14ac:dyDescent="0.3"/>
    <row r="57" ht="17.100000000000001" customHeight="1" x14ac:dyDescent="0.3"/>
    <row r="58" ht="17.100000000000001" customHeight="1" x14ac:dyDescent="0.3"/>
    <row r="59" ht="17.100000000000001" customHeight="1" x14ac:dyDescent="0.3"/>
    <row r="60" ht="17.100000000000001" customHeight="1" x14ac:dyDescent="0.3"/>
    <row r="61" ht="17.100000000000001" customHeight="1" x14ac:dyDescent="0.3"/>
  </sheetData>
  <sheetProtection algorithmName="SHA-512" hashValue="Te0y1fzbfQYqJZnRVTV5Q6iMBAKrI2j/n7EpGxq2IPm7BufbX4EGd+FQT1bspfkkeZ3SHvs6leEJ/sYgVf+20w==" saltValue="adcdPGUIqgduW701pFEJIQ==" spinCount="100000" sheet="1" objects="1" scenarios="1"/>
  <mergeCells count="9">
    <mergeCell ref="F34:J34"/>
    <mergeCell ref="I37:L37"/>
    <mergeCell ref="B42:L42"/>
    <mergeCell ref="B2:L3"/>
    <mergeCell ref="B5:D5"/>
    <mergeCell ref="F5:L5"/>
    <mergeCell ref="F30:J30"/>
    <mergeCell ref="F31:J31"/>
    <mergeCell ref="F32:J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Ԑ eff calulator</vt:lpstr>
    </vt:vector>
  </TitlesOfParts>
  <Company>DeLorme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Lapayev</dc:creator>
  <cp:lastModifiedBy>Helpdesk</cp:lastModifiedBy>
  <dcterms:created xsi:type="dcterms:W3CDTF">2013-06-06T16:55:57Z</dcterms:created>
  <dcterms:modified xsi:type="dcterms:W3CDTF">2017-03-13T18:32:49Z</dcterms:modified>
</cp:coreProperties>
</file>